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tabRatio="897"/>
  </bookViews>
  <sheets>
    <sheet name="01.09.2024" sheetId="142" r:id="rId1"/>
  </sheets>
  <externalReferences>
    <externalReference r:id="rId2"/>
  </externalReferences>
  <definedNames>
    <definedName name="книга">'[1]Общая структура долга'!#REF!</definedName>
    <definedName name="С55">'[1]Общая структура долга'!#REF!</definedName>
    <definedName name="с56">'[1]Общая структура долга'!#REF!</definedName>
    <definedName name="сссс">'[1]Общая структура долга'!#REF!</definedName>
    <definedName name="ююююю">'[1]Общая структура долга'!#REF!</definedName>
  </definedNames>
  <calcPr calcId="124519"/>
</workbook>
</file>

<file path=xl/calcChain.xml><?xml version="1.0" encoding="utf-8"?>
<calcChain xmlns="http://schemas.openxmlformats.org/spreadsheetml/2006/main">
  <c r="AQ22" i="142"/>
  <c r="AR23"/>
  <c r="AS23"/>
  <c r="AT23"/>
  <c r="AU23"/>
  <c r="AV23"/>
  <c r="AW23"/>
  <c r="AX23"/>
  <c r="AY23"/>
  <c r="AZ23"/>
  <c r="BA23"/>
  <c r="BB23"/>
  <c r="BC23"/>
  <c r="AE23"/>
  <c r="AF23"/>
  <c r="AG23"/>
  <c r="AH23"/>
  <c r="AI23"/>
  <c r="AJ23"/>
  <c r="AK23"/>
  <c r="AL23"/>
  <c r="AM23"/>
  <c r="AN23"/>
  <c r="AO23"/>
  <c r="AP23"/>
  <c r="AD22"/>
  <c r="AC23"/>
  <c r="AB23"/>
  <c r="AA23"/>
  <c r="AA22"/>
  <c r="N23"/>
  <c r="L23"/>
  <c r="J23"/>
  <c r="F23"/>
  <c r="D23"/>
  <c r="Z23"/>
  <c r="Y23"/>
  <c r="X23"/>
  <c r="W23"/>
  <c r="V23"/>
  <c r="U23"/>
  <c r="T23"/>
  <c r="S23"/>
  <c r="R23"/>
  <c r="Q23"/>
  <c r="P23"/>
  <c r="O23"/>
  <c r="AQ21"/>
  <c r="AD21"/>
  <c r="AA21"/>
  <c r="AQ20"/>
  <c r="AD20"/>
  <c r="BD20" s="1"/>
  <c r="AA20"/>
  <c r="BD18"/>
  <c r="BC18"/>
  <c r="BB18"/>
  <c r="BB27" s="1"/>
  <c r="BA18"/>
  <c r="AZ18"/>
  <c r="AZ27" s="1"/>
  <c r="AY18"/>
  <c r="AX18"/>
  <c r="AX27" s="1"/>
  <c r="AW18"/>
  <c r="AV18"/>
  <c r="AV27" s="1"/>
  <c r="AU18"/>
  <c r="AT18"/>
  <c r="AT27" s="1"/>
  <c r="AS18"/>
  <c r="AR18"/>
  <c r="AR27" s="1"/>
  <c r="AQ18"/>
  <c r="AP18"/>
  <c r="AO18"/>
  <c r="AO27" s="1"/>
  <c r="AN18"/>
  <c r="AM18"/>
  <c r="AM27" s="1"/>
  <c r="AL18"/>
  <c r="AK18"/>
  <c r="AK27" s="1"/>
  <c r="AJ18"/>
  <c r="AI18"/>
  <c r="AI27" s="1"/>
  <c r="AH18"/>
  <c r="AG18"/>
  <c r="AG27" s="1"/>
  <c r="AF18"/>
  <c r="AE18"/>
  <c r="AE27" s="1"/>
  <c r="AD18"/>
  <c r="AC18"/>
  <c r="AC27" s="1"/>
  <c r="AB18"/>
  <c r="AB27" s="1"/>
  <c r="AA18"/>
  <c r="AA27" s="1"/>
  <c r="Z18"/>
  <c r="Z27" s="1"/>
  <c r="Y18"/>
  <c r="Y27" s="1"/>
  <c r="X18"/>
  <c r="X27" s="1"/>
  <c r="W18"/>
  <c r="W27" s="1"/>
  <c r="V18"/>
  <c r="V27" s="1"/>
  <c r="U18"/>
  <c r="U27" s="1"/>
  <c r="T18"/>
  <c r="T27" s="1"/>
  <c r="S18"/>
  <c r="S27" s="1"/>
  <c r="R18"/>
  <c r="R27" s="1"/>
  <c r="Q18"/>
  <c r="Q27" s="1"/>
  <c r="P18"/>
  <c r="P27" s="1"/>
  <c r="O18"/>
  <c r="O27" s="1"/>
  <c r="N18"/>
  <c r="N27" s="1"/>
  <c r="L18"/>
  <c r="L27" s="1"/>
  <c r="J18"/>
  <c r="J27" s="1"/>
  <c r="F18"/>
  <c r="F27" s="1"/>
  <c r="D18"/>
  <c r="D27" s="1"/>
  <c r="BD21" l="1"/>
  <c r="AQ23"/>
  <c r="AQ27" s="1"/>
  <c r="AD23"/>
  <c r="AD27" s="1"/>
  <c r="BD22"/>
  <c r="BD23" s="1"/>
  <c r="BD27" s="1"/>
  <c r="AS27"/>
  <c r="AU27"/>
  <c r="AW27"/>
  <c r="AY27"/>
  <c r="BA27"/>
  <c r="BC27"/>
  <c r="AF27"/>
  <c r="AH27"/>
  <c r="AJ27"/>
  <c r="AL27"/>
  <c r="AN27"/>
  <c r="AP27"/>
</calcChain>
</file>

<file path=xl/sharedStrings.xml><?xml version="1.0" encoding="utf-8"?>
<sst xmlns="http://schemas.openxmlformats.org/spreadsheetml/2006/main" count="90" uniqueCount="59">
  <si>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</si>
  <si>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</si>
  <si>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</si>
  <si>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</si>
  <si>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</si>
  <si>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</si>
  <si>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</si>
  <si>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</si>
  <si>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</si>
  <si>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</si>
  <si>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</si>
  <si>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</si>
  <si>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Казна муниципального образования</t>
  </si>
  <si>
    <t>Итого по разделу</t>
  </si>
  <si>
    <t xml:space="preserve">III. Кредиты, полученные муниципальным образованием от кредитных организаций </t>
  </si>
  <si>
    <t>1.</t>
  </si>
  <si>
    <t>2.</t>
  </si>
  <si>
    <t>№ п/п</t>
  </si>
  <si>
    <t>Наименование кредитора (бенефициара), принципала</t>
  </si>
  <si>
    <t>Всего</t>
  </si>
  <si>
    <t>в том числе, объем  просроченной задолженности</t>
  </si>
  <si>
    <t>I. Муниципальные ценные бумаги</t>
  </si>
  <si>
    <t>II. Бюджетные кредиты, привлеченные в местный бюджет от других бюджетов бюджетной системы Российской Федерации</t>
  </si>
  <si>
    <t xml:space="preserve">IV.Муниципальные  гарантии </t>
  </si>
  <si>
    <t>Итого муниципальный долг</t>
  </si>
  <si>
    <t>ПАО Сбербанк (Карельское отделение №8628)</t>
  </si>
  <si>
    <t>№ и дата документа - основание возникновения долгового обязательства</t>
  </si>
  <si>
    <t>Объем кредита/гарантии по договору (погашению) облигационного займа (по решению об эмиссии)</t>
  </si>
  <si>
    <t>Валюта долгового обязательства</t>
  </si>
  <si>
    <t>Объем долгового обязательства по договору (соглашению), решению об эмиссии</t>
  </si>
  <si>
    <t>Форма обеспечения долгового обязательства</t>
  </si>
  <si>
    <t xml:space="preserve">Размер процентной ставки, ставки купонного дохода по договору (соглашению)/ решению об эмиссии (дополнительному соглашению) </t>
  </si>
  <si>
    <t>Фактическая дата привлечения кредита, размещения займа, 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</si>
  <si>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</si>
  <si>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(прекращения по иным основаниям) кредита, облигационного займа, муниципальной гарантии</t>
  </si>
  <si>
    <t>Сумма начисленных процентов в текущем году</t>
  </si>
  <si>
    <t>Сумма уплаченных процентов в текущем году</t>
  </si>
  <si>
    <t>рубль</t>
  </si>
  <si>
    <t>М.П.</t>
  </si>
  <si>
    <t>Исполнитель                                             /Левченко Е.В./</t>
  </si>
  <si>
    <t>телефон - (81437) 52452</t>
  </si>
  <si>
    <t>Дата погашения долгового обязательства по договору (соглашению)/  решению об эмиссии</t>
  </si>
  <si>
    <t>Сумма привлечения в текущем году кредита, размещения облигационного займа/  предоставления муниципальной гарантии</t>
  </si>
  <si>
    <t>рублей</t>
  </si>
  <si>
    <t>Объем задолжен- ности по процентам на начало текущего года</t>
  </si>
  <si>
    <t>№ 0106300004123000001-01-23 от 13.02.2023</t>
  </si>
  <si>
    <t>ПАО "Совкомбанк"</t>
  </si>
  <si>
    <t>№ 0106300004123000127-46-23 от 21.08.2023</t>
  </si>
  <si>
    <t>Информация о долговых обязательствах Беломорского муниципального округа Республики Карелия</t>
  </si>
  <si>
    <t>Глава Беломорского муниципального округа                                                              /Филиппова И.В. /</t>
  </si>
  <si>
    <t>Объем муниципального долга на 01.01.2024</t>
  </si>
  <si>
    <t>Приложение № 1 к Порядку, утвержденному постановлением администрации Беломорского муниципального округа от 09.02.2024 года № 100</t>
  </si>
  <si>
    <t>И.о.руководителя финансового органа                                                                             /Отченаш Л.Ф./</t>
  </si>
  <si>
    <t>по состоянию на 01 сентября 2024 года</t>
  </si>
  <si>
    <t>Объем муниципального долга  на 01.09.2024</t>
  </si>
  <si>
    <t>Объем задолженности по процентам на 01.09.2024</t>
  </si>
  <si>
    <t>3.</t>
  </si>
  <si>
    <t>АО "Первый Дортрансбанк"</t>
  </si>
  <si>
    <t>№  9800600003424000046-27-24 от 26.08.2024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</si>
</sst>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b/>
      <sz val="14"/>
      <name val="Times New Roman Cyr"/>
      <charset val="204"/>
    </font>
    <font>
      <sz val="12"/>
      <color theme="1"/>
      <name val="Times New Roman Cyr"/>
      <family val="1"/>
      <charset val="204"/>
    </font>
    <font>
      <sz val="10"/>
      <name val="Times New Roman"/>
      <family val="1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 Cyr"/>
      <charset val="204"/>
    </font>
    <font>
      <sz val="12"/>
      <color rgb="FFFF0000"/>
      <name val="Times New Roman Cyr"/>
      <family val="1"/>
      <charset val="204"/>
    </font>
    <font>
      <u/>
      <sz val="12"/>
      <name val="Times New Roman Cyr"/>
      <family val="1"/>
      <charset val="204"/>
    </font>
    <font>
      <b/>
      <sz val="10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 vertical="center"/>
    </xf>
    <xf numFmtId="14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right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4" fontId="8" fillId="0" borderId="9" xfId="0" applyNumberFormat="1" applyFont="1" applyFill="1" applyBorder="1" applyAlignment="1">
      <alignment horizontal="right" vertical="center"/>
    </xf>
    <xf numFmtId="14" fontId="8" fillId="0" borderId="9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14" fontId="2" fillId="0" borderId="9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CC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0;&#1072;/&#1052;&#1091;&#1085;&#1080;&#1094;&#1080;&#1087;&#1072;&#1083;&#1100;&#1085;&#1072;&#1103;%20&#1076;&#1086;&#1083;&#1075;&#1086;&#1074;&#1072;&#1103;%20&#1082;&#1085;&#1080;&#1075;&#1072;%20&#1076;&#1086;%205%20&#1095;&#1080;&#1089;&#1083;&#1072;/&#1044;&#1080;&#1072;&#1085;&#1086;&#1074;&#1072;/2008%20&#1075;&#1086;&#1076;/&#1044;&#1080;&#1072;&#1085;&#1086;&#1074;&#1072;/2007%20&#1075;&#1086;&#1076;/&#1044;&#1080;&#1072;&#1085;&#1086;&#1074;&#1072;/2006%20&#1075;&#1086;&#1076;/dolg08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lg 0808"/>
      <sheetName val="Общая структура долга"/>
      <sheetName val="dolg 0807"/>
      <sheetName val="dolg 0809"/>
      <sheetName val="dolg 0810"/>
      <sheetName val="dolg 0811"/>
      <sheetName val="dolg 081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36"/>
  <sheetViews>
    <sheetView tabSelected="1" view="pageBreakPreview" zoomScale="60" workbookViewId="0">
      <selection activeCell="AA33" sqref="AA33"/>
    </sheetView>
  </sheetViews>
  <sheetFormatPr defaultRowHeight="23.25" customHeight="1"/>
  <cols>
    <col min="1" max="1" width="4.28515625" style="3" customWidth="1"/>
    <col min="2" max="2" width="24.7109375" style="3" customWidth="1"/>
    <col min="3" max="3" width="15.85546875" style="3" customWidth="1"/>
    <col min="4" max="4" width="16.85546875" style="3" customWidth="1"/>
    <col min="5" max="5" width="13.140625" style="3" customWidth="1"/>
    <col min="6" max="6" width="17" style="3" customWidth="1"/>
    <col min="7" max="7" width="13.5703125" style="3" customWidth="1"/>
    <col min="8" max="8" width="14.85546875" style="3" customWidth="1"/>
    <col min="9" max="9" width="15.7109375" style="3" customWidth="1"/>
    <col min="10" max="10" width="16.7109375" style="3" customWidth="1"/>
    <col min="11" max="11" width="14.85546875" style="3" customWidth="1"/>
    <col min="12" max="12" width="16" style="3" customWidth="1"/>
    <col min="13" max="13" width="14.140625" style="3" customWidth="1"/>
    <col min="14" max="14" width="16.42578125" style="4" customWidth="1"/>
    <col min="15" max="18" width="14.7109375" style="3" hidden="1" customWidth="1"/>
    <col min="19" max="19" width="14.28515625" style="3" hidden="1" customWidth="1"/>
    <col min="20" max="20" width="14" style="3" hidden="1" customWidth="1"/>
    <col min="21" max="21" width="13" style="3" hidden="1" customWidth="1"/>
    <col min="22" max="22" width="13.42578125" style="3" hidden="1" customWidth="1"/>
    <col min="23" max="24" width="14.140625" style="3" hidden="1" customWidth="1"/>
    <col min="25" max="25" width="14.5703125" style="3" hidden="1" customWidth="1"/>
    <col min="26" max="26" width="14.28515625" style="3" hidden="1" customWidth="1"/>
    <col min="27" max="27" width="17.140625" style="3" customWidth="1"/>
    <col min="28" max="28" width="14" style="3" customWidth="1"/>
    <col min="29" max="29" width="10.42578125" style="3" customWidth="1"/>
    <col min="30" max="30" width="15.28515625" style="4" customWidth="1"/>
    <col min="31" max="31" width="14.85546875" style="4" hidden="1" customWidth="1"/>
    <col min="32" max="32" width="13.5703125" style="4" hidden="1" customWidth="1"/>
    <col min="33" max="33" width="12.85546875" style="4" hidden="1" customWidth="1"/>
    <col min="34" max="34" width="14.28515625" style="4" hidden="1" customWidth="1"/>
    <col min="35" max="35" width="14.5703125" style="4" hidden="1" customWidth="1"/>
    <col min="36" max="36" width="13.42578125" style="4" hidden="1" customWidth="1"/>
    <col min="37" max="38" width="14.140625" style="4" hidden="1" customWidth="1"/>
    <col min="39" max="39" width="12.85546875" style="4" hidden="1" customWidth="1"/>
    <col min="40" max="40" width="13" style="4" hidden="1" customWidth="1"/>
    <col min="41" max="41" width="13.42578125" style="4" hidden="1" customWidth="1"/>
    <col min="42" max="42" width="12.7109375" style="4" hidden="1" customWidth="1"/>
    <col min="43" max="43" width="15.28515625" style="4" customWidth="1"/>
    <col min="44" max="44" width="15.85546875" style="3" hidden="1" customWidth="1"/>
    <col min="45" max="45" width="14" style="3" hidden="1" customWidth="1"/>
    <col min="46" max="46" width="14.140625" style="3" hidden="1" customWidth="1"/>
    <col min="47" max="47" width="16.28515625" style="3" hidden="1" customWidth="1"/>
    <col min="48" max="48" width="13.5703125" style="3" hidden="1" customWidth="1"/>
    <col min="49" max="49" width="13.140625" style="3" hidden="1" customWidth="1"/>
    <col min="50" max="50" width="14.42578125" style="3" hidden="1" customWidth="1"/>
    <col min="51" max="51" width="13.5703125" style="3" hidden="1" customWidth="1"/>
    <col min="52" max="53" width="13.28515625" style="3" hidden="1" customWidth="1"/>
    <col min="54" max="54" width="13.5703125" style="3" hidden="1" customWidth="1"/>
    <col min="55" max="55" width="11.28515625" style="3" hidden="1" customWidth="1"/>
    <col min="56" max="56" width="13.42578125" style="3" customWidth="1"/>
    <col min="57" max="16384" width="9.140625" style="3"/>
  </cols>
  <sheetData>
    <row r="1" spans="1:56" ht="23.25" customHeight="1">
      <c r="A1" s="5"/>
      <c r="B1" s="6"/>
      <c r="C1" s="7"/>
      <c r="D1" s="2"/>
      <c r="E1" s="2"/>
      <c r="F1" s="2"/>
      <c r="G1" s="2"/>
      <c r="H1" s="2"/>
      <c r="I1" s="2"/>
      <c r="J1" s="2"/>
      <c r="K1" s="2"/>
      <c r="L1" s="2"/>
      <c r="M1" s="2"/>
      <c r="N1" s="8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15.75" customHeight="1">
      <c r="A2" s="5"/>
      <c r="B2" s="6"/>
      <c r="C2" s="7"/>
      <c r="D2" s="2"/>
      <c r="E2" s="2"/>
      <c r="F2" s="2"/>
      <c r="G2" s="2"/>
      <c r="H2" s="2"/>
      <c r="I2" s="2"/>
      <c r="J2" s="2"/>
      <c r="K2" s="2"/>
      <c r="L2" s="2"/>
      <c r="M2" s="2"/>
      <c r="N2" s="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120" t="s">
        <v>51</v>
      </c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</row>
    <row r="3" spans="1:56" ht="15.75" customHeight="1">
      <c r="A3" s="5"/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8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</row>
    <row r="4" spans="1:56" ht="21" customHeight="1">
      <c r="A4" s="5"/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8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0"/>
      <c r="AY4" s="120"/>
      <c r="AZ4" s="120"/>
      <c r="BA4" s="120"/>
      <c r="BB4" s="120"/>
      <c r="BC4" s="120"/>
      <c r="BD4" s="120"/>
    </row>
    <row r="5" spans="1:56" ht="23.25" customHeight="1">
      <c r="A5" s="5"/>
      <c r="B5" s="54" t="s">
        <v>48</v>
      </c>
      <c r="C5" s="7"/>
      <c r="D5" s="2"/>
      <c r="E5" s="2"/>
      <c r="F5" s="2"/>
      <c r="G5" s="2"/>
      <c r="H5" s="2"/>
      <c r="I5" s="2"/>
      <c r="J5" s="2"/>
      <c r="K5" s="2"/>
      <c r="L5" s="2"/>
      <c r="M5" s="2"/>
      <c r="N5" s="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ht="23.25" customHeight="1">
      <c r="A6" s="5"/>
      <c r="B6" s="55" t="s">
        <v>53</v>
      </c>
      <c r="C6" s="9"/>
      <c r="D6" s="8"/>
      <c r="E6" s="8"/>
      <c r="F6" s="8"/>
      <c r="G6" s="2"/>
      <c r="H6" s="2"/>
      <c r="I6" s="7"/>
      <c r="J6" s="2"/>
      <c r="K6" s="2"/>
      <c r="L6" s="2"/>
      <c r="M6" s="2"/>
      <c r="N6" s="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ht="21" customHeight="1">
      <c r="A7" s="5"/>
      <c r="B7" s="7"/>
      <c r="C7" s="7"/>
      <c r="D7" s="7"/>
      <c r="E7" s="7"/>
      <c r="F7" s="7"/>
      <c r="G7" s="7"/>
      <c r="H7" s="7"/>
      <c r="I7" s="7"/>
      <c r="J7" s="2"/>
      <c r="K7" s="2"/>
      <c r="L7" s="2"/>
      <c r="M7" s="2"/>
      <c r="N7" s="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61" t="s">
        <v>43</v>
      </c>
    </row>
    <row r="8" spans="1:56" ht="15.75" customHeight="1">
      <c r="A8" s="5"/>
      <c r="B8" s="7"/>
      <c r="C8" s="7"/>
      <c r="D8" s="7"/>
      <c r="E8" s="7"/>
      <c r="F8" s="7"/>
      <c r="G8" s="7"/>
      <c r="H8" s="7"/>
      <c r="I8" s="7"/>
      <c r="J8" s="2"/>
      <c r="K8" s="2"/>
      <c r="L8" s="2"/>
      <c r="M8" s="2"/>
      <c r="N8" s="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s="1" customFormat="1" ht="14.25" customHeight="1">
      <c r="A9" s="117" t="s">
        <v>17</v>
      </c>
      <c r="B9" s="121" t="s">
        <v>26</v>
      </c>
      <c r="C9" s="117" t="s">
        <v>18</v>
      </c>
      <c r="D9" s="117" t="s">
        <v>27</v>
      </c>
      <c r="E9" s="99" t="s">
        <v>28</v>
      </c>
      <c r="F9" s="99" t="s">
        <v>29</v>
      </c>
      <c r="G9" s="117" t="s">
        <v>41</v>
      </c>
      <c r="H9" s="117" t="s">
        <v>30</v>
      </c>
      <c r="I9" s="117" t="s">
        <v>31</v>
      </c>
      <c r="J9" s="117" t="s">
        <v>50</v>
      </c>
      <c r="K9" s="106" t="s">
        <v>32</v>
      </c>
      <c r="L9" s="117" t="s">
        <v>42</v>
      </c>
      <c r="M9" s="106" t="s">
        <v>33</v>
      </c>
      <c r="N9" s="106" t="s">
        <v>34</v>
      </c>
      <c r="O9" s="116" t="s">
        <v>0</v>
      </c>
      <c r="P9" s="106" t="s">
        <v>1</v>
      </c>
      <c r="Q9" s="106" t="s">
        <v>2</v>
      </c>
      <c r="R9" s="106" t="s">
        <v>3</v>
      </c>
      <c r="S9" s="106" t="s">
        <v>4</v>
      </c>
      <c r="T9" s="116" t="s">
        <v>5</v>
      </c>
      <c r="U9" s="117" t="s">
        <v>6</v>
      </c>
      <c r="V9" s="117" t="s">
        <v>7</v>
      </c>
      <c r="W9" s="117" t="s">
        <v>8</v>
      </c>
      <c r="X9" s="117" t="s">
        <v>9</v>
      </c>
      <c r="Y9" s="106" t="s">
        <v>10</v>
      </c>
      <c r="Z9" s="118" t="s">
        <v>11</v>
      </c>
      <c r="AA9" s="119" t="s">
        <v>54</v>
      </c>
      <c r="AB9" s="119"/>
      <c r="AC9" s="105" t="s">
        <v>44</v>
      </c>
      <c r="AD9" s="106" t="s">
        <v>35</v>
      </c>
      <c r="AE9" s="102" t="s">
        <v>0</v>
      </c>
      <c r="AF9" s="102" t="s">
        <v>1</v>
      </c>
      <c r="AG9" s="102" t="s">
        <v>2</v>
      </c>
      <c r="AH9" s="102" t="s">
        <v>3</v>
      </c>
      <c r="AI9" s="102" t="s">
        <v>4</v>
      </c>
      <c r="AJ9" s="102" t="s">
        <v>5</v>
      </c>
      <c r="AK9" s="102" t="s">
        <v>6</v>
      </c>
      <c r="AL9" s="102" t="s">
        <v>7</v>
      </c>
      <c r="AM9" s="102" t="s">
        <v>8</v>
      </c>
      <c r="AN9" s="102" t="s">
        <v>9</v>
      </c>
      <c r="AO9" s="102" t="s">
        <v>10</v>
      </c>
      <c r="AP9" s="102" t="s">
        <v>11</v>
      </c>
      <c r="AQ9" s="106" t="s">
        <v>36</v>
      </c>
      <c r="AR9" s="113" t="s">
        <v>0</v>
      </c>
      <c r="AS9" s="102" t="s">
        <v>1</v>
      </c>
      <c r="AT9" s="102" t="s">
        <v>2</v>
      </c>
      <c r="AU9" s="102" t="s">
        <v>3</v>
      </c>
      <c r="AV9" s="102" t="s">
        <v>4</v>
      </c>
      <c r="AW9" s="113" t="s">
        <v>5</v>
      </c>
      <c r="AX9" s="102" t="s">
        <v>6</v>
      </c>
      <c r="AY9" s="102" t="s">
        <v>7</v>
      </c>
      <c r="AZ9" s="99" t="s">
        <v>8</v>
      </c>
      <c r="BA9" s="99" t="s">
        <v>9</v>
      </c>
      <c r="BB9" s="102" t="s">
        <v>10</v>
      </c>
      <c r="BC9" s="102" t="s">
        <v>11</v>
      </c>
      <c r="BD9" s="106" t="s">
        <v>55</v>
      </c>
    </row>
    <row r="10" spans="1:56" s="1" customFormat="1" ht="33" customHeight="1">
      <c r="A10" s="117"/>
      <c r="B10" s="121"/>
      <c r="C10" s="117"/>
      <c r="D10" s="117"/>
      <c r="E10" s="100"/>
      <c r="F10" s="100"/>
      <c r="G10" s="117"/>
      <c r="H10" s="117"/>
      <c r="I10" s="117"/>
      <c r="J10" s="117"/>
      <c r="K10" s="106"/>
      <c r="L10" s="117"/>
      <c r="M10" s="106"/>
      <c r="N10" s="106"/>
      <c r="O10" s="116"/>
      <c r="P10" s="106"/>
      <c r="Q10" s="106"/>
      <c r="R10" s="106"/>
      <c r="S10" s="106"/>
      <c r="T10" s="116"/>
      <c r="U10" s="117"/>
      <c r="V10" s="117"/>
      <c r="W10" s="117"/>
      <c r="X10" s="117"/>
      <c r="Y10" s="106"/>
      <c r="Z10" s="118"/>
      <c r="AA10" s="119"/>
      <c r="AB10" s="119"/>
      <c r="AC10" s="105"/>
      <c r="AD10" s="106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6"/>
      <c r="AR10" s="114"/>
      <c r="AS10" s="103"/>
      <c r="AT10" s="103"/>
      <c r="AU10" s="103"/>
      <c r="AV10" s="103"/>
      <c r="AW10" s="114"/>
      <c r="AX10" s="103"/>
      <c r="AY10" s="103"/>
      <c r="AZ10" s="100"/>
      <c r="BA10" s="100"/>
      <c r="BB10" s="103"/>
      <c r="BC10" s="103"/>
      <c r="BD10" s="106"/>
    </row>
    <row r="11" spans="1:56" s="1" customFormat="1" ht="95.25" customHeight="1">
      <c r="A11" s="117"/>
      <c r="B11" s="121"/>
      <c r="C11" s="117"/>
      <c r="D11" s="117"/>
      <c r="E11" s="101"/>
      <c r="F11" s="101"/>
      <c r="G11" s="117"/>
      <c r="H11" s="117"/>
      <c r="I11" s="117"/>
      <c r="J11" s="117"/>
      <c r="K11" s="106"/>
      <c r="L11" s="117"/>
      <c r="M11" s="106"/>
      <c r="N11" s="106"/>
      <c r="O11" s="116"/>
      <c r="P11" s="106"/>
      <c r="Q11" s="106"/>
      <c r="R11" s="106"/>
      <c r="S11" s="106"/>
      <c r="T11" s="116"/>
      <c r="U11" s="117"/>
      <c r="V11" s="117"/>
      <c r="W11" s="117"/>
      <c r="X11" s="117"/>
      <c r="Y11" s="106"/>
      <c r="Z11" s="118"/>
      <c r="AA11" s="68" t="s">
        <v>19</v>
      </c>
      <c r="AB11" s="86" t="s">
        <v>20</v>
      </c>
      <c r="AC11" s="105"/>
      <c r="AD11" s="106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6"/>
      <c r="AR11" s="115"/>
      <c r="AS11" s="104"/>
      <c r="AT11" s="104"/>
      <c r="AU11" s="104"/>
      <c r="AV11" s="104"/>
      <c r="AW11" s="115"/>
      <c r="AX11" s="104"/>
      <c r="AY11" s="104"/>
      <c r="AZ11" s="101"/>
      <c r="BA11" s="101"/>
      <c r="BB11" s="104"/>
      <c r="BC11" s="104"/>
      <c r="BD11" s="106"/>
    </row>
    <row r="12" spans="1:56" s="1" customFormat="1" ht="19.5" customHeight="1">
      <c r="A12" s="56">
        <v>1</v>
      </c>
      <c r="B12" s="56">
        <v>2</v>
      </c>
      <c r="C12" s="56">
        <v>3</v>
      </c>
      <c r="D12" s="68">
        <v>4</v>
      </c>
      <c r="E12" s="68">
        <v>5</v>
      </c>
      <c r="F12" s="68">
        <v>6</v>
      </c>
      <c r="G12" s="68">
        <v>7</v>
      </c>
      <c r="H12" s="68">
        <v>8</v>
      </c>
      <c r="I12" s="68">
        <v>9</v>
      </c>
      <c r="J12" s="68">
        <v>10</v>
      </c>
      <c r="K12" s="68">
        <v>11</v>
      </c>
      <c r="L12" s="68">
        <v>12</v>
      </c>
      <c r="M12" s="68">
        <v>13</v>
      </c>
      <c r="N12" s="90">
        <v>14</v>
      </c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57">
        <v>15</v>
      </c>
      <c r="AB12" s="58">
        <v>16</v>
      </c>
      <c r="AC12" s="56">
        <v>17</v>
      </c>
      <c r="AD12" s="59">
        <v>18</v>
      </c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>
        <v>19</v>
      </c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>
        <v>20</v>
      </c>
    </row>
    <row r="13" spans="1:56" ht="23.25" customHeight="1">
      <c r="A13" s="87" t="s">
        <v>21</v>
      </c>
      <c r="B13" s="88"/>
      <c r="C13" s="88"/>
      <c r="D13" s="88"/>
      <c r="E13" s="88"/>
      <c r="F13" s="88"/>
      <c r="G13" s="88"/>
      <c r="H13" s="11"/>
      <c r="I13" s="88"/>
      <c r="J13" s="88"/>
      <c r="K13" s="88"/>
      <c r="L13" s="88"/>
      <c r="M13" s="88"/>
      <c r="N13" s="12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13"/>
      <c r="AB13" s="88"/>
      <c r="AC13" s="88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9"/>
    </row>
    <row r="14" spans="1:56" ht="13.5" customHeight="1">
      <c r="A14" s="13"/>
      <c r="B14" s="13"/>
      <c r="C14" s="13"/>
      <c r="D14" s="13"/>
      <c r="E14" s="13"/>
      <c r="F14" s="13"/>
      <c r="G14" s="13"/>
      <c r="H14" s="14"/>
      <c r="I14" s="13"/>
      <c r="J14" s="13"/>
      <c r="K14" s="13"/>
      <c r="L14" s="13"/>
      <c r="M14" s="13"/>
      <c r="N14" s="15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</row>
    <row r="15" spans="1:56" ht="23.25" customHeight="1">
      <c r="A15" s="107" t="s">
        <v>13</v>
      </c>
      <c r="B15" s="108"/>
      <c r="C15" s="109"/>
      <c r="D15" s="13"/>
      <c r="E15" s="13"/>
      <c r="F15" s="13"/>
      <c r="G15" s="13"/>
      <c r="H15" s="14"/>
      <c r="I15" s="13"/>
      <c r="J15" s="13"/>
      <c r="K15" s="13"/>
      <c r="L15" s="13"/>
      <c r="M15" s="13"/>
      <c r="N15" s="15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88"/>
      <c r="AB15" s="13"/>
      <c r="AC15" s="13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</row>
    <row r="16" spans="1:56" ht="23.25" customHeight="1">
      <c r="A16" s="87" t="s">
        <v>22</v>
      </c>
      <c r="B16" s="88"/>
      <c r="C16" s="88"/>
      <c r="D16" s="88"/>
      <c r="E16" s="88"/>
      <c r="F16" s="88"/>
      <c r="G16" s="88"/>
      <c r="H16" s="11"/>
      <c r="I16" s="88"/>
      <c r="J16" s="88"/>
      <c r="K16" s="88"/>
      <c r="L16" s="88"/>
      <c r="M16" s="88"/>
      <c r="N16" s="12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B16" s="88"/>
      <c r="AC16" s="88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9"/>
    </row>
    <row r="17" spans="1:56" ht="15.75">
      <c r="A17" s="16"/>
      <c r="B17" s="10"/>
      <c r="C17" s="10"/>
      <c r="D17" s="17"/>
      <c r="E17" s="17"/>
      <c r="F17" s="17"/>
      <c r="G17" s="18"/>
      <c r="H17" s="62"/>
      <c r="I17" s="20"/>
      <c r="J17" s="21"/>
      <c r="K17" s="22"/>
      <c r="L17" s="23"/>
      <c r="M17" s="22"/>
      <c r="N17" s="21"/>
      <c r="O17" s="21"/>
      <c r="P17" s="21"/>
      <c r="Q17" s="21"/>
      <c r="R17" s="21"/>
      <c r="S17" s="24"/>
      <c r="T17" s="21"/>
      <c r="U17" s="21"/>
      <c r="V17" s="21"/>
      <c r="W17" s="21"/>
      <c r="X17" s="21"/>
      <c r="Y17" s="21"/>
      <c r="Z17" s="21"/>
      <c r="AA17" s="23"/>
      <c r="AB17" s="23"/>
      <c r="AC17" s="23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4"/>
      <c r="AW17" s="21"/>
      <c r="AX17" s="21"/>
      <c r="AY17" s="21"/>
      <c r="AZ17" s="21"/>
      <c r="BA17" s="21"/>
      <c r="BB17" s="24"/>
      <c r="BC17" s="21"/>
      <c r="BD17" s="23"/>
    </row>
    <row r="18" spans="1:56" ht="23.25" hidden="1" customHeight="1">
      <c r="A18" s="110" t="s">
        <v>13</v>
      </c>
      <c r="B18" s="111"/>
      <c r="C18" s="112"/>
      <c r="D18" s="25">
        <f>SUM(D17:D17)</f>
        <v>0</v>
      </c>
      <c r="E18" s="25"/>
      <c r="F18" s="25">
        <f>SUM(F17:F17)</f>
        <v>0</v>
      </c>
      <c r="G18" s="26"/>
      <c r="H18" s="63"/>
      <c r="I18" s="27"/>
      <c r="J18" s="28">
        <f>SUM(J17:J17)</f>
        <v>0</v>
      </c>
      <c r="K18" s="29"/>
      <c r="L18" s="28">
        <f>SUM(L17:L17)</f>
        <v>0</v>
      </c>
      <c r="M18" s="29"/>
      <c r="N18" s="28">
        <f t="shared" ref="N18:BD18" si="0">SUM(N17:N17)</f>
        <v>0</v>
      </c>
      <c r="O18" s="28">
        <f t="shared" si="0"/>
        <v>0</v>
      </c>
      <c r="P18" s="28">
        <f t="shared" si="0"/>
        <v>0</v>
      </c>
      <c r="Q18" s="28">
        <f t="shared" si="0"/>
        <v>0</v>
      </c>
      <c r="R18" s="28">
        <f t="shared" si="0"/>
        <v>0</v>
      </c>
      <c r="S18" s="28">
        <f t="shared" si="0"/>
        <v>0</v>
      </c>
      <c r="T18" s="28">
        <f t="shared" si="0"/>
        <v>0</v>
      </c>
      <c r="U18" s="28">
        <f t="shared" si="0"/>
        <v>0</v>
      </c>
      <c r="V18" s="28">
        <f t="shared" si="0"/>
        <v>0</v>
      </c>
      <c r="W18" s="28">
        <f t="shared" si="0"/>
        <v>0</v>
      </c>
      <c r="X18" s="28">
        <f t="shared" si="0"/>
        <v>0</v>
      </c>
      <c r="Y18" s="28">
        <f t="shared" si="0"/>
        <v>0</v>
      </c>
      <c r="Z18" s="28">
        <f t="shared" si="0"/>
        <v>0</v>
      </c>
      <c r="AA18" s="28">
        <f t="shared" si="0"/>
        <v>0</v>
      </c>
      <c r="AB18" s="28">
        <f t="shared" si="0"/>
        <v>0</v>
      </c>
      <c r="AC18" s="28">
        <f t="shared" si="0"/>
        <v>0</v>
      </c>
      <c r="AD18" s="28">
        <f t="shared" si="0"/>
        <v>0</v>
      </c>
      <c r="AE18" s="28">
        <f t="shared" si="0"/>
        <v>0</v>
      </c>
      <c r="AF18" s="28">
        <f t="shared" si="0"/>
        <v>0</v>
      </c>
      <c r="AG18" s="28">
        <f t="shared" si="0"/>
        <v>0</v>
      </c>
      <c r="AH18" s="28">
        <f t="shared" si="0"/>
        <v>0</v>
      </c>
      <c r="AI18" s="28">
        <f t="shared" si="0"/>
        <v>0</v>
      </c>
      <c r="AJ18" s="28">
        <f t="shared" si="0"/>
        <v>0</v>
      </c>
      <c r="AK18" s="28">
        <f t="shared" si="0"/>
        <v>0</v>
      </c>
      <c r="AL18" s="28">
        <f t="shared" si="0"/>
        <v>0</v>
      </c>
      <c r="AM18" s="28">
        <f t="shared" si="0"/>
        <v>0</v>
      </c>
      <c r="AN18" s="28">
        <f t="shared" si="0"/>
        <v>0</v>
      </c>
      <c r="AO18" s="28">
        <f t="shared" si="0"/>
        <v>0</v>
      </c>
      <c r="AP18" s="28">
        <f t="shared" si="0"/>
        <v>0</v>
      </c>
      <c r="AQ18" s="28">
        <f t="shared" si="0"/>
        <v>0</v>
      </c>
      <c r="AR18" s="28">
        <f t="shared" si="0"/>
        <v>0</v>
      </c>
      <c r="AS18" s="28">
        <f t="shared" si="0"/>
        <v>0</v>
      </c>
      <c r="AT18" s="28">
        <f t="shared" si="0"/>
        <v>0</v>
      </c>
      <c r="AU18" s="28">
        <f t="shared" si="0"/>
        <v>0</v>
      </c>
      <c r="AV18" s="28">
        <f t="shared" si="0"/>
        <v>0</v>
      </c>
      <c r="AW18" s="28">
        <f t="shared" si="0"/>
        <v>0</v>
      </c>
      <c r="AX18" s="28">
        <f t="shared" si="0"/>
        <v>0</v>
      </c>
      <c r="AY18" s="28">
        <f t="shared" si="0"/>
        <v>0</v>
      </c>
      <c r="AZ18" s="28">
        <f t="shared" si="0"/>
        <v>0</v>
      </c>
      <c r="BA18" s="28">
        <f t="shared" si="0"/>
        <v>0</v>
      </c>
      <c r="BB18" s="28">
        <f t="shared" si="0"/>
        <v>0</v>
      </c>
      <c r="BC18" s="28">
        <f t="shared" si="0"/>
        <v>0</v>
      </c>
      <c r="BD18" s="28">
        <f t="shared" si="0"/>
        <v>0</v>
      </c>
    </row>
    <row r="19" spans="1:56" ht="23.25" customHeight="1">
      <c r="A19" s="30" t="s">
        <v>14</v>
      </c>
      <c r="B19" s="5"/>
      <c r="C19" s="5"/>
      <c r="D19" s="31"/>
      <c r="E19" s="31"/>
      <c r="F19" s="31"/>
      <c r="G19" s="32"/>
      <c r="H19" s="64"/>
      <c r="I19" s="33"/>
      <c r="J19" s="34"/>
      <c r="K19" s="35"/>
      <c r="L19" s="34"/>
      <c r="M19" s="35"/>
      <c r="N19" s="36"/>
      <c r="O19" s="34"/>
      <c r="P19" s="34"/>
      <c r="Q19" s="34"/>
      <c r="R19" s="34"/>
      <c r="S19" s="34"/>
      <c r="T19" s="34"/>
      <c r="U19" s="34"/>
      <c r="V19" s="34"/>
      <c r="W19" s="36"/>
      <c r="X19" s="34"/>
      <c r="Y19" s="37"/>
      <c r="Z19" s="34"/>
      <c r="AA19" s="38"/>
      <c r="AB19" s="34"/>
      <c r="AC19" s="39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1"/>
      <c r="AS19" s="41"/>
      <c r="AT19" s="42"/>
      <c r="AU19" s="41"/>
      <c r="AV19" s="41"/>
      <c r="AW19" s="41"/>
      <c r="AX19" s="41"/>
      <c r="AY19" s="41"/>
      <c r="AZ19" s="41"/>
      <c r="BA19" s="41"/>
      <c r="BB19" s="41"/>
      <c r="BC19" s="41"/>
      <c r="BD19" s="43"/>
    </row>
    <row r="20" spans="1:56" s="5" customFormat="1" ht="74.25" customHeight="1">
      <c r="A20" s="76" t="s">
        <v>15</v>
      </c>
      <c r="B20" s="67" t="s">
        <v>45</v>
      </c>
      <c r="C20" s="44" t="s">
        <v>46</v>
      </c>
      <c r="D20" s="17">
        <v>88100000</v>
      </c>
      <c r="E20" s="17" t="s">
        <v>37</v>
      </c>
      <c r="F20" s="17">
        <v>88100000</v>
      </c>
      <c r="G20" s="22">
        <v>45702</v>
      </c>
      <c r="H20" s="65" t="s">
        <v>12</v>
      </c>
      <c r="I20" s="69">
        <v>10.4</v>
      </c>
      <c r="J20" s="21">
        <v>88100000</v>
      </c>
      <c r="K20" s="22"/>
      <c r="L20" s="23"/>
      <c r="M20" s="19"/>
      <c r="N20" s="21">
        <v>0</v>
      </c>
      <c r="O20" s="21"/>
      <c r="P20" s="21"/>
      <c r="Q20" s="21"/>
      <c r="R20" s="21"/>
      <c r="S20" s="24"/>
      <c r="T20" s="21"/>
      <c r="U20" s="21"/>
      <c r="V20" s="21"/>
      <c r="W20" s="21"/>
      <c r="X20" s="21"/>
      <c r="Y20" s="24"/>
      <c r="Z20" s="21"/>
      <c r="AA20" s="21">
        <f t="shared" ref="AA20:AA22" si="1">J20+L20-N20</f>
        <v>88100000</v>
      </c>
      <c r="AB20" s="23">
        <v>0</v>
      </c>
      <c r="AC20" s="23">
        <v>0</v>
      </c>
      <c r="AD20" s="21">
        <f t="shared" ref="AD20:AD22" si="2">SUM(AE20:AP20)</f>
        <v>6108266.6399999987</v>
      </c>
      <c r="AE20" s="21">
        <v>776050.27</v>
      </c>
      <c r="AF20" s="21">
        <v>725982.51</v>
      </c>
      <c r="AG20" s="21">
        <v>776050.27</v>
      </c>
      <c r="AH20" s="77">
        <v>751016.39</v>
      </c>
      <c r="AI20" s="21">
        <v>776050.27</v>
      </c>
      <c r="AJ20" s="77">
        <v>751016.39</v>
      </c>
      <c r="AK20" s="21">
        <v>776050.27</v>
      </c>
      <c r="AL20" s="21">
        <v>776050.27</v>
      </c>
      <c r="AM20" s="21"/>
      <c r="AN20" s="21"/>
      <c r="AO20" s="24"/>
      <c r="AP20" s="21"/>
      <c r="AQ20" s="21">
        <f t="shared" ref="AQ20:AQ22" si="3">SUM(AR20:BC20)</f>
        <v>6108266.6399999987</v>
      </c>
      <c r="AR20" s="21">
        <v>776050.27</v>
      </c>
      <c r="AS20" s="21">
        <v>725982.51</v>
      </c>
      <c r="AT20" s="21">
        <v>776050.27</v>
      </c>
      <c r="AU20" s="21">
        <v>751016.39</v>
      </c>
      <c r="AV20" s="21">
        <v>776050.27</v>
      </c>
      <c r="AW20" s="77">
        <v>751016.39</v>
      </c>
      <c r="AX20" s="21">
        <v>776050.27</v>
      </c>
      <c r="AY20" s="21">
        <v>776050.27</v>
      </c>
      <c r="AZ20" s="21"/>
      <c r="BA20" s="21"/>
      <c r="BB20" s="24"/>
      <c r="BC20" s="21"/>
      <c r="BD20" s="23">
        <f t="shared" ref="BD20:BD22" si="4">(AC20+AD20-AQ20)</f>
        <v>0</v>
      </c>
    </row>
    <row r="21" spans="1:56" s="5" customFormat="1" ht="87" customHeight="1">
      <c r="A21" s="78" t="s">
        <v>16</v>
      </c>
      <c r="B21" s="67" t="s">
        <v>47</v>
      </c>
      <c r="C21" s="44" t="s">
        <v>25</v>
      </c>
      <c r="D21" s="79">
        <v>50200000</v>
      </c>
      <c r="E21" s="17" t="s">
        <v>37</v>
      </c>
      <c r="F21" s="79">
        <v>50200000</v>
      </c>
      <c r="G21" s="80">
        <v>45940</v>
      </c>
      <c r="H21" s="65" t="s">
        <v>12</v>
      </c>
      <c r="I21" s="81">
        <v>11.845000000000001</v>
      </c>
      <c r="J21" s="82">
        <v>50200000</v>
      </c>
      <c r="K21" s="80"/>
      <c r="L21" s="83"/>
      <c r="M21" s="84"/>
      <c r="N21" s="21">
        <v>0</v>
      </c>
      <c r="O21" s="82"/>
      <c r="P21" s="82"/>
      <c r="Q21" s="82"/>
      <c r="R21" s="82"/>
      <c r="S21" s="85"/>
      <c r="T21" s="82"/>
      <c r="U21" s="82"/>
      <c r="V21" s="82"/>
      <c r="W21" s="82"/>
      <c r="X21" s="82"/>
      <c r="Y21" s="85"/>
      <c r="Z21" s="82"/>
      <c r="AA21" s="21">
        <f t="shared" si="1"/>
        <v>50200000</v>
      </c>
      <c r="AB21" s="23">
        <v>0</v>
      </c>
      <c r="AC21" s="23">
        <v>0</v>
      </c>
      <c r="AD21" s="21">
        <f t="shared" si="2"/>
        <v>3964126.64</v>
      </c>
      <c r="AE21" s="21">
        <v>503639.03999999998</v>
      </c>
      <c r="AF21" s="21">
        <v>471146.2</v>
      </c>
      <c r="AG21" s="21">
        <v>503639.03999999998</v>
      </c>
      <c r="AH21" s="77">
        <v>487392.62</v>
      </c>
      <c r="AI21" s="21">
        <v>503639.03999999998</v>
      </c>
      <c r="AJ21" s="77">
        <v>487392.62</v>
      </c>
      <c r="AK21" s="21">
        <v>503639.03999999998</v>
      </c>
      <c r="AL21" s="21">
        <v>503639.03999999998</v>
      </c>
      <c r="AM21" s="21"/>
      <c r="AN21" s="21"/>
      <c r="AO21" s="24"/>
      <c r="AP21" s="21"/>
      <c r="AQ21" s="21">
        <f t="shared" si="3"/>
        <v>3964126.64</v>
      </c>
      <c r="AR21" s="21">
        <v>503639.03999999998</v>
      </c>
      <c r="AS21" s="21">
        <v>471146.2</v>
      </c>
      <c r="AT21" s="21">
        <v>503639.03999999998</v>
      </c>
      <c r="AU21" s="82">
        <v>487392.62</v>
      </c>
      <c r="AV21" s="82">
        <v>503639.03999999998</v>
      </c>
      <c r="AW21" s="77">
        <v>487392.62</v>
      </c>
      <c r="AX21" s="21">
        <v>503639.03999999998</v>
      </c>
      <c r="AY21" s="21">
        <v>503639.03999999998</v>
      </c>
      <c r="AZ21" s="82"/>
      <c r="BA21" s="82"/>
      <c r="BB21" s="85"/>
      <c r="BC21" s="82"/>
      <c r="BD21" s="23">
        <f t="shared" si="4"/>
        <v>0</v>
      </c>
    </row>
    <row r="22" spans="1:56" s="5" customFormat="1" ht="74.25" customHeight="1">
      <c r="A22" s="76" t="s">
        <v>56</v>
      </c>
      <c r="B22" s="67" t="s">
        <v>58</v>
      </c>
      <c r="C22" s="91" t="s">
        <v>57</v>
      </c>
      <c r="D22" s="79">
        <v>30000000</v>
      </c>
      <c r="E22" s="17" t="s">
        <v>37</v>
      </c>
      <c r="F22" s="79">
        <v>30000000</v>
      </c>
      <c r="G22" s="80">
        <v>46263</v>
      </c>
      <c r="H22" s="65" t="s">
        <v>12</v>
      </c>
      <c r="I22" s="81">
        <v>21.750328</v>
      </c>
      <c r="J22" s="82">
        <v>0</v>
      </c>
      <c r="K22" s="80">
        <v>45532</v>
      </c>
      <c r="L22" s="83">
        <v>30000000</v>
      </c>
      <c r="M22" s="84"/>
      <c r="N22" s="21">
        <v>0</v>
      </c>
      <c r="O22" s="82"/>
      <c r="P22" s="82"/>
      <c r="Q22" s="82"/>
      <c r="R22" s="82"/>
      <c r="S22" s="85"/>
      <c r="T22" s="82"/>
      <c r="U22" s="82"/>
      <c r="V22" s="82"/>
      <c r="W22" s="82"/>
      <c r="X22" s="82"/>
      <c r="Y22" s="85"/>
      <c r="Z22" s="82"/>
      <c r="AA22" s="21">
        <f t="shared" si="1"/>
        <v>30000000</v>
      </c>
      <c r="AB22" s="23">
        <v>0</v>
      </c>
      <c r="AC22" s="23">
        <v>0</v>
      </c>
      <c r="AD22" s="21">
        <f t="shared" si="2"/>
        <v>0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  <c r="AL22" s="82">
        <v>0</v>
      </c>
      <c r="AM22" s="82"/>
      <c r="AN22" s="82"/>
      <c r="AO22" s="85"/>
      <c r="AP22" s="82"/>
      <c r="AQ22" s="21">
        <f t="shared" si="3"/>
        <v>0</v>
      </c>
      <c r="AR22" s="82">
        <v>0</v>
      </c>
      <c r="AS22" s="82">
        <v>0</v>
      </c>
      <c r="AT22" s="82">
        <v>0</v>
      </c>
      <c r="AU22" s="82">
        <v>0</v>
      </c>
      <c r="AV22" s="82">
        <v>0</v>
      </c>
      <c r="AW22" s="82">
        <v>0</v>
      </c>
      <c r="AX22" s="82">
        <v>0</v>
      </c>
      <c r="AY22" s="82">
        <v>0</v>
      </c>
      <c r="AZ22" s="82"/>
      <c r="BA22" s="82"/>
      <c r="BB22" s="85"/>
      <c r="BC22" s="82"/>
      <c r="BD22" s="23">
        <f t="shared" si="4"/>
        <v>0</v>
      </c>
    </row>
    <row r="23" spans="1:56" ht="23.25" customHeight="1">
      <c r="A23" s="92" t="s">
        <v>13</v>
      </c>
      <c r="B23" s="93"/>
      <c r="C23" s="94"/>
      <c r="D23" s="70">
        <f>SUM(D20:D22)</f>
        <v>168300000</v>
      </c>
      <c r="E23" s="70"/>
      <c r="F23" s="70">
        <f>SUM(F20:F22)</f>
        <v>168300000</v>
      </c>
      <c r="G23" s="71"/>
      <c r="H23" s="72"/>
      <c r="I23" s="73"/>
      <c r="J23" s="74">
        <f>SUM(J20:J22)</f>
        <v>138300000</v>
      </c>
      <c r="K23" s="75"/>
      <c r="L23" s="74">
        <f>SUM(L20:L22)</f>
        <v>30000000</v>
      </c>
      <c r="M23" s="75"/>
      <c r="N23" s="74">
        <f>SUM(N20:N22)</f>
        <v>0</v>
      </c>
      <c r="O23" s="74" t="e">
        <f>SUM(#REF!)</f>
        <v>#REF!</v>
      </c>
      <c r="P23" s="74" t="e">
        <f>SUM(#REF!)</f>
        <v>#REF!</v>
      </c>
      <c r="Q23" s="74" t="e">
        <f>SUM(#REF!)</f>
        <v>#REF!</v>
      </c>
      <c r="R23" s="74" t="e">
        <f>SUM(#REF!)</f>
        <v>#REF!</v>
      </c>
      <c r="S23" s="74" t="e">
        <f>SUM(#REF!)</f>
        <v>#REF!</v>
      </c>
      <c r="T23" s="74" t="e">
        <f>SUM(#REF!)</f>
        <v>#REF!</v>
      </c>
      <c r="U23" s="74" t="e">
        <f>SUM(#REF!)</f>
        <v>#REF!</v>
      </c>
      <c r="V23" s="74" t="e">
        <f>SUM(#REF!)</f>
        <v>#REF!</v>
      </c>
      <c r="W23" s="74" t="e">
        <f>SUM(#REF!)</f>
        <v>#REF!</v>
      </c>
      <c r="X23" s="74" t="e">
        <f>SUM(#REF!)</f>
        <v>#REF!</v>
      </c>
      <c r="Y23" s="74" t="e">
        <f>SUM(#REF!)</f>
        <v>#REF!</v>
      </c>
      <c r="Z23" s="74" t="e">
        <f>SUM(#REF!)</f>
        <v>#REF!</v>
      </c>
      <c r="AA23" s="74">
        <f>SUM(AA20:AA22)</f>
        <v>168300000</v>
      </c>
      <c r="AB23" s="74">
        <f>SUM(AB20:AB22)</f>
        <v>0</v>
      </c>
      <c r="AC23" s="74">
        <f>SUM(AC20:AC22)</f>
        <v>0</v>
      </c>
      <c r="AD23" s="74">
        <f>SUM(AD20:AD22)</f>
        <v>10072393.279999999</v>
      </c>
      <c r="AE23" s="74">
        <f t="shared" ref="AE23:AQ23" si="5">SUM(AE20:AE22)</f>
        <v>1279689.31</v>
      </c>
      <c r="AF23" s="74">
        <f t="shared" si="5"/>
        <v>1197128.71</v>
      </c>
      <c r="AG23" s="74">
        <f t="shared" si="5"/>
        <v>1279689.31</v>
      </c>
      <c r="AH23" s="74">
        <f t="shared" si="5"/>
        <v>1238409.01</v>
      </c>
      <c r="AI23" s="74">
        <f t="shared" si="5"/>
        <v>1279689.31</v>
      </c>
      <c r="AJ23" s="74">
        <f t="shared" si="5"/>
        <v>1238409.01</v>
      </c>
      <c r="AK23" s="74">
        <f t="shared" si="5"/>
        <v>1279689.31</v>
      </c>
      <c r="AL23" s="74">
        <f t="shared" si="5"/>
        <v>1279689.31</v>
      </c>
      <c r="AM23" s="74">
        <f t="shared" si="5"/>
        <v>0</v>
      </c>
      <c r="AN23" s="74">
        <f t="shared" si="5"/>
        <v>0</v>
      </c>
      <c r="AO23" s="74">
        <f t="shared" si="5"/>
        <v>0</v>
      </c>
      <c r="AP23" s="74">
        <f t="shared" si="5"/>
        <v>0</v>
      </c>
      <c r="AQ23" s="74">
        <f t="shared" si="5"/>
        <v>10072393.279999999</v>
      </c>
      <c r="AR23" s="74">
        <f t="shared" ref="AR23" si="6">SUM(AR20:AR22)</f>
        <v>1279689.31</v>
      </c>
      <c r="AS23" s="74">
        <f t="shared" ref="AS23" si="7">SUM(AS20:AS22)</f>
        <v>1197128.71</v>
      </c>
      <c r="AT23" s="74">
        <f t="shared" ref="AT23" si="8">SUM(AT20:AT22)</f>
        <v>1279689.31</v>
      </c>
      <c r="AU23" s="74">
        <f t="shared" ref="AU23" si="9">SUM(AU20:AU22)</f>
        <v>1238409.01</v>
      </c>
      <c r="AV23" s="74">
        <f t="shared" ref="AV23" si="10">SUM(AV20:AV22)</f>
        <v>1279689.31</v>
      </c>
      <c r="AW23" s="74">
        <f t="shared" ref="AW23" si="11">SUM(AW20:AW22)</f>
        <v>1238409.01</v>
      </c>
      <c r="AX23" s="74">
        <f t="shared" ref="AX23" si="12">SUM(AX20:AX22)</f>
        <v>1279689.31</v>
      </c>
      <c r="AY23" s="74">
        <f t="shared" ref="AY23" si="13">SUM(AY20:AY22)</f>
        <v>1279689.31</v>
      </c>
      <c r="AZ23" s="74">
        <f t="shared" ref="AZ23" si="14">SUM(AZ20:AZ22)</f>
        <v>0</v>
      </c>
      <c r="BA23" s="74">
        <f t="shared" ref="BA23" si="15">SUM(BA20:BA22)</f>
        <v>0</v>
      </c>
      <c r="BB23" s="74">
        <f t="shared" ref="BB23" si="16">SUM(BB20:BB22)</f>
        <v>0</v>
      </c>
      <c r="BC23" s="74">
        <f t="shared" ref="BC23" si="17">SUM(BC20:BC22)</f>
        <v>0</v>
      </c>
      <c r="BD23" s="74">
        <f>SUM(BD20:BD22)</f>
        <v>0</v>
      </c>
    </row>
    <row r="24" spans="1:56" ht="23.25" customHeight="1">
      <c r="A24" s="87" t="s">
        <v>23</v>
      </c>
      <c r="B24" s="88"/>
      <c r="C24" s="88"/>
      <c r="D24" s="88"/>
      <c r="E24" s="88"/>
      <c r="F24" s="88"/>
      <c r="G24" s="88"/>
      <c r="H24" s="88"/>
      <c r="I24" s="88"/>
      <c r="J24" s="45"/>
      <c r="K24" s="88"/>
      <c r="L24" s="45"/>
      <c r="M24" s="88"/>
      <c r="N24" s="46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7"/>
      <c r="AB24" s="45"/>
      <c r="AC24" s="46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48"/>
    </row>
    <row r="25" spans="1:56" ht="14.25" customHeight="1">
      <c r="A25" s="13"/>
      <c r="B25" s="13"/>
      <c r="C25" s="13"/>
      <c r="D25" s="13"/>
      <c r="E25" s="13"/>
      <c r="F25" s="13"/>
      <c r="G25" s="13"/>
      <c r="H25" s="13"/>
      <c r="I25" s="13"/>
      <c r="J25" s="47"/>
      <c r="K25" s="13"/>
      <c r="L25" s="47"/>
      <c r="M25" s="13"/>
      <c r="N25" s="49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28"/>
      <c r="AB25" s="47"/>
      <c r="AC25" s="47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47"/>
    </row>
    <row r="26" spans="1:56" ht="23.25" customHeight="1">
      <c r="A26" s="95" t="s">
        <v>13</v>
      </c>
      <c r="B26" s="96"/>
      <c r="C26" s="97"/>
      <c r="D26" s="25"/>
      <c r="E26" s="25"/>
      <c r="F26" s="25"/>
      <c r="G26" s="26"/>
      <c r="H26" s="26"/>
      <c r="I26" s="27"/>
      <c r="J26" s="28"/>
      <c r="K26" s="29"/>
      <c r="L26" s="28"/>
      <c r="M26" s="29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38"/>
      <c r="AB26" s="28"/>
      <c r="AC26" s="28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8"/>
    </row>
    <row r="27" spans="1:56" s="53" customFormat="1" ht="23.25" customHeight="1">
      <c r="A27" s="95" t="s">
        <v>24</v>
      </c>
      <c r="B27" s="96"/>
      <c r="C27" s="97"/>
      <c r="D27" s="25">
        <f>D18+D23</f>
        <v>168300000</v>
      </c>
      <c r="E27" s="25"/>
      <c r="F27" s="25">
        <f>F18+F23</f>
        <v>168300000</v>
      </c>
      <c r="G27" s="50"/>
      <c r="H27" s="51"/>
      <c r="I27" s="27"/>
      <c r="J27" s="28">
        <f>J18+J23</f>
        <v>138300000</v>
      </c>
      <c r="K27" s="29"/>
      <c r="L27" s="28">
        <f>L23+L18</f>
        <v>30000000</v>
      </c>
      <c r="M27" s="29"/>
      <c r="N27" s="28">
        <f t="shared" ref="N27:BD27" si="18">N18+N23</f>
        <v>0</v>
      </c>
      <c r="O27" s="28" t="e">
        <f t="shared" si="18"/>
        <v>#REF!</v>
      </c>
      <c r="P27" s="28" t="e">
        <f t="shared" si="18"/>
        <v>#REF!</v>
      </c>
      <c r="Q27" s="28" t="e">
        <f t="shared" si="18"/>
        <v>#REF!</v>
      </c>
      <c r="R27" s="28" t="e">
        <f t="shared" si="18"/>
        <v>#REF!</v>
      </c>
      <c r="S27" s="28" t="e">
        <f t="shared" si="18"/>
        <v>#REF!</v>
      </c>
      <c r="T27" s="28" t="e">
        <f t="shared" si="18"/>
        <v>#REF!</v>
      </c>
      <c r="U27" s="28" t="e">
        <f t="shared" si="18"/>
        <v>#REF!</v>
      </c>
      <c r="V27" s="28" t="e">
        <f t="shared" si="18"/>
        <v>#REF!</v>
      </c>
      <c r="W27" s="28" t="e">
        <f t="shared" si="18"/>
        <v>#REF!</v>
      </c>
      <c r="X27" s="28" t="e">
        <f t="shared" si="18"/>
        <v>#REF!</v>
      </c>
      <c r="Y27" s="28" t="e">
        <f t="shared" si="18"/>
        <v>#REF!</v>
      </c>
      <c r="Z27" s="28" t="e">
        <f t="shared" si="18"/>
        <v>#REF!</v>
      </c>
      <c r="AA27" s="52">
        <f t="shared" si="18"/>
        <v>168300000</v>
      </c>
      <c r="AB27" s="28">
        <f t="shared" si="18"/>
        <v>0</v>
      </c>
      <c r="AC27" s="28">
        <f t="shared" si="18"/>
        <v>0</v>
      </c>
      <c r="AD27" s="28">
        <f t="shared" si="18"/>
        <v>10072393.279999999</v>
      </c>
      <c r="AE27" s="28">
        <f t="shared" si="18"/>
        <v>1279689.31</v>
      </c>
      <c r="AF27" s="28">
        <f t="shared" si="18"/>
        <v>1197128.71</v>
      </c>
      <c r="AG27" s="28">
        <f t="shared" si="18"/>
        <v>1279689.31</v>
      </c>
      <c r="AH27" s="28">
        <f t="shared" si="18"/>
        <v>1238409.01</v>
      </c>
      <c r="AI27" s="28">
        <f t="shared" si="18"/>
        <v>1279689.31</v>
      </c>
      <c r="AJ27" s="28">
        <f t="shared" si="18"/>
        <v>1238409.01</v>
      </c>
      <c r="AK27" s="28">
        <f t="shared" si="18"/>
        <v>1279689.31</v>
      </c>
      <c r="AL27" s="28">
        <f t="shared" si="18"/>
        <v>1279689.31</v>
      </c>
      <c r="AM27" s="28">
        <f t="shared" si="18"/>
        <v>0</v>
      </c>
      <c r="AN27" s="28">
        <f t="shared" si="18"/>
        <v>0</v>
      </c>
      <c r="AO27" s="28">
        <f t="shared" si="18"/>
        <v>0</v>
      </c>
      <c r="AP27" s="28">
        <f t="shared" si="18"/>
        <v>0</v>
      </c>
      <c r="AQ27" s="28">
        <f t="shared" si="18"/>
        <v>10072393.279999999</v>
      </c>
      <c r="AR27" s="28">
        <f t="shared" si="18"/>
        <v>1279689.31</v>
      </c>
      <c r="AS27" s="28">
        <f t="shared" si="18"/>
        <v>1197128.71</v>
      </c>
      <c r="AT27" s="28">
        <f t="shared" si="18"/>
        <v>1279689.31</v>
      </c>
      <c r="AU27" s="28">
        <f t="shared" si="18"/>
        <v>1238409.01</v>
      </c>
      <c r="AV27" s="28">
        <f t="shared" si="18"/>
        <v>1279689.31</v>
      </c>
      <c r="AW27" s="28">
        <f t="shared" si="18"/>
        <v>1238409.01</v>
      </c>
      <c r="AX27" s="28">
        <f t="shared" si="18"/>
        <v>1279689.31</v>
      </c>
      <c r="AY27" s="28">
        <f t="shared" si="18"/>
        <v>1279689.31</v>
      </c>
      <c r="AZ27" s="28">
        <f t="shared" si="18"/>
        <v>0</v>
      </c>
      <c r="BA27" s="28">
        <f t="shared" si="18"/>
        <v>0</v>
      </c>
      <c r="BB27" s="28">
        <f t="shared" si="18"/>
        <v>0</v>
      </c>
      <c r="BC27" s="28">
        <f t="shared" si="18"/>
        <v>0</v>
      </c>
      <c r="BD27" s="28">
        <f t="shared" si="18"/>
        <v>0</v>
      </c>
    </row>
    <row r="28" spans="1:56" ht="18" customHeight="1"/>
    <row r="29" spans="1:56" s="4" customFormat="1" ht="23.25" customHeight="1">
      <c r="A29" s="66" t="s">
        <v>49</v>
      </c>
    </row>
    <row r="31" spans="1:56" ht="23.25" customHeight="1">
      <c r="A31" s="60" t="s">
        <v>52</v>
      </c>
    </row>
    <row r="32" spans="1:56" ht="14.25" customHeight="1"/>
    <row r="33" spans="1:7" ht="23.25" customHeight="1">
      <c r="A33" s="60" t="s">
        <v>39</v>
      </c>
      <c r="F33" s="98" t="s">
        <v>40</v>
      </c>
      <c r="G33" s="98"/>
    </row>
    <row r="34" spans="1:7" ht="10.5" customHeight="1">
      <c r="A34" s="1"/>
    </row>
    <row r="35" spans="1:7" ht="0.75" customHeight="1">
      <c r="A35" s="1"/>
    </row>
    <row r="36" spans="1:7" ht="23.25" customHeight="1">
      <c r="A36" s="3" t="s">
        <v>38</v>
      </c>
    </row>
  </sheetData>
  <mergeCells count="62">
    <mergeCell ref="AB2:BD4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U9:U11"/>
    <mergeCell ref="J9:J11"/>
    <mergeCell ref="K9:K11"/>
    <mergeCell ref="L9:L11"/>
    <mergeCell ref="M9:M11"/>
    <mergeCell ref="N9:N11"/>
    <mergeCell ref="O9:O11"/>
    <mergeCell ref="P9:P11"/>
    <mergeCell ref="Q9:Q11"/>
    <mergeCell ref="R9:R11"/>
    <mergeCell ref="S9:S11"/>
    <mergeCell ref="T9:T11"/>
    <mergeCell ref="AG9:AG11"/>
    <mergeCell ref="AH9:AH11"/>
    <mergeCell ref="V9:V11"/>
    <mergeCell ref="W9:W11"/>
    <mergeCell ref="X9:X11"/>
    <mergeCell ref="Y9:Y11"/>
    <mergeCell ref="Z9:Z11"/>
    <mergeCell ref="AA9:AB10"/>
    <mergeCell ref="BB9:BB11"/>
    <mergeCell ref="BC9:BC11"/>
    <mergeCell ref="BD9:BD11"/>
    <mergeCell ref="A15:C15"/>
    <mergeCell ref="A18:C18"/>
    <mergeCell ref="AU9:AU11"/>
    <mergeCell ref="AV9:AV11"/>
    <mergeCell ref="AW9:AW11"/>
    <mergeCell ref="AX9:AX11"/>
    <mergeCell ref="AY9:AY11"/>
    <mergeCell ref="AZ9:AZ11"/>
    <mergeCell ref="AO9:AO11"/>
    <mergeCell ref="AP9:AP11"/>
    <mergeCell ref="AQ9:AQ11"/>
    <mergeCell ref="AR9:AR11"/>
    <mergeCell ref="AS9:AS11"/>
    <mergeCell ref="A23:C23"/>
    <mergeCell ref="A26:C26"/>
    <mergeCell ref="A27:C27"/>
    <mergeCell ref="F33:G33"/>
    <mergeCell ref="BA9:BA11"/>
    <mergeCell ref="AT9:AT11"/>
    <mergeCell ref="AI9:AI11"/>
    <mergeCell ref="AJ9:AJ11"/>
    <mergeCell ref="AK9:AK11"/>
    <mergeCell ref="AL9:AL11"/>
    <mergeCell ref="AM9:AM11"/>
    <mergeCell ref="AN9:AN11"/>
    <mergeCell ref="AC9:AC11"/>
    <mergeCell ref="AD9:AD11"/>
    <mergeCell ref="AE9:AE11"/>
    <mergeCell ref="AF9:AF11"/>
  </mergeCells>
  <printOptions horizontalCentered="1"/>
  <pageMargins left="0.11811023622047245" right="0.11811023622047245" top="0.74803149606299213" bottom="0.15748031496062992" header="0.31496062992125984" footer="0.31496062992125984"/>
  <pageSetup paperSize="9" scale="4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01.09.2024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Ефимова</dc:creator>
  <cp:lastModifiedBy>Жукова</cp:lastModifiedBy>
  <cp:lastPrinted>2023-07-06T09:58:18Z</cp:lastPrinted>
  <dcterms:created xsi:type="dcterms:W3CDTF">2014-01-09T10:11:16Z</dcterms:created>
  <dcterms:modified xsi:type="dcterms:W3CDTF">2024-09-11T14:21:08Z</dcterms:modified>
</cp:coreProperties>
</file>